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56" i="1" l="1"/>
  <c r="F55" i="1"/>
  <c r="F54" i="1"/>
  <c r="G52" i="1"/>
  <c r="F52" i="1"/>
  <c r="F51" i="1"/>
  <c r="G51" i="1" s="1"/>
  <c r="F50" i="1"/>
  <c r="G50" i="1" s="1"/>
  <c r="F49" i="1"/>
  <c r="G49" i="1" s="1"/>
  <c r="D46" i="1"/>
  <c r="D44" i="1"/>
  <c r="D38" i="1"/>
  <c r="D37" i="1"/>
  <c r="G37" i="1" s="1"/>
  <c r="D36" i="1"/>
  <c r="G35" i="1"/>
  <c r="F35" i="1"/>
  <c r="F33" i="1"/>
  <c r="G33" i="1" s="1"/>
  <c r="F26" i="1"/>
  <c r="G26" i="1" s="1"/>
  <c r="F20" i="1"/>
  <c r="G20" i="1" s="1"/>
  <c r="F18" i="1"/>
  <c r="G18" i="1" s="1"/>
  <c r="G11" i="1"/>
  <c r="F31" i="1" s="1"/>
  <c r="G31" i="1" s="1"/>
  <c r="F28" i="1" l="1"/>
  <c r="G28" i="1" s="1"/>
  <c r="D39" i="1"/>
  <c r="D59" i="1" s="1"/>
  <c r="F22" i="1"/>
  <c r="G22" i="1" s="1"/>
  <c r="F30" i="1"/>
  <c r="G30" i="1" s="1"/>
  <c r="F34" i="1"/>
  <c r="G34" i="1" s="1"/>
  <c r="F16" i="1"/>
  <c r="G16" i="1" s="1"/>
  <c r="F24" i="1"/>
  <c r="G24" i="1" s="1"/>
  <c r="F32" i="1"/>
  <c r="G32" i="1" s="1"/>
  <c r="G53" i="1"/>
  <c r="D66" i="1" s="1"/>
  <c r="G36" i="1"/>
  <c r="F38" i="1"/>
  <c r="G38" i="1" s="1"/>
  <c r="F15" i="1"/>
  <c r="F17" i="1"/>
  <c r="G17" i="1" s="1"/>
  <c r="F19" i="1"/>
  <c r="G19" i="1" s="1"/>
  <c r="F21" i="1"/>
  <c r="G21" i="1" s="1"/>
  <c r="F23" i="1"/>
  <c r="G23" i="1" s="1"/>
  <c r="F25" i="1"/>
  <c r="G25" i="1" s="1"/>
  <c r="F27" i="1"/>
  <c r="G27" i="1" s="1"/>
  <c r="F29" i="1"/>
  <c r="G29" i="1" s="1"/>
  <c r="G15" i="1" l="1"/>
  <c r="G39" i="1" s="1"/>
  <c r="F45" i="1"/>
  <c r="G45" i="1" s="1"/>
  <c r="G41" i="1"/>
  <c r="F43" i="1" s="1"/>
  <c r="F39" i="1"/>
  <c r="F46" i="1" l="1"/>
  <c r="E46" i="1"/>
  <c r="G43" i="1"/>
  <c r="G46" i="1" s="1"/>
  <c r="G47" i="1" s="1"/>
  <c r="D65" i="1" l="1"/>
  <c r="G57" i="1"/>
  <c r="D61" i="1" s="1"/>
  <c r="D64" i="1" s="1"/>
  <c r="D67" i="1" s="1"/>
</calcChain>
</file>

<file path=xl/comments1.xml><?xml version="1.0" encoding="utf-8"?>
<comments xmlns="http://schemas.openxmlformats.org/spreadsheetml/2006/main">
  <authors>
    <author>Yazar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  <charset val="162"/>
          </rPr>
          <t>Kuruluş Geliştirme Çalışarak Alındığı İçin Geri Alınmaz</t>
        </r>
      </text>
    </comment>
  </commentList>
</comments>
</file>

<file path=xl/sharedStrings.xml><?xml version="1.0" encoding="utf-8"?>
<sst xmlns="http://schemas.openxmlformats.org/spreadsheetml/2006/main" count="83" uniqueCount="71">
  <si>
    <t xml:space="preserve">5434 SAYILI KANUNA TABİ PERSONELİN İSTİFASI VEYA ASKERE GİTMESİ HALİNDE ÇIKARILACAK KİŞİ BORCU </t>
  </si>
  <si>
    <t>Doküman No</t>
  </si>
  <si>
    <t>İlk Yayın Tarihi</t>
  </si>
  <si>
    <t>01.01.2019</t>
  </si>
  <si>
    <t>Revizyon Tarihi</t>
  </si>
  <si>
    <t>06.05.2019</t>
  </si>
  <si>
    <t>Revizyon No</t>
  </si>
  <si>
    <t>01</t>
  </si>
  <si>
    <t>Sayfa</t>
  </si>
  <si>
    <t>1/1</t>
  </si>
  <si>
    <t>Düzenlendiği Tarih</t>
  </si>
  <si>
    <t>Adı Soyadı</t>
  </si>
  <si>
    <t>Tam Maaş Aldığı Gün Sayısı</t>
  </si>
  <si>
    <t>T.C. Kimlik No</t>
  </si>
  <si>
    <t>Çalışmadığı Gün Sayısı</t>
  </si>
  <si>
    <t>Aylık D/K</t>
  </si>
  <si>
    <t>Çalıştığı Gün Sayısı</t>
  </si>
  <si>
    <t>AÇIKLAMA : Adı geçen personel …./…./20…. tarihi mesai bitiminde ücretsiz izne ayrıldığından, peşin olarak tahakkuk etmiş bulunan 15 Ay -14 Ay / 20… Dönemine …. Günlük borç çıkarılmıştır.Bu borcun ilgiliden tahsil edilmesi gerekmektedir</t>
  </si>
  <si>
    <t>Aylık Unsurlar</t>
  </si>
  <si>
    <t>Tahakkuk Ettirilen(A)</t>
  </si>
  <si>
    <t>Tahakkuk Ettirilmesi Gereken (B)</t>
  </si>
  <si>
    <t>Fark ( C )</t>
  </si>
  <si>
    <t>GELİRLER</t>
  </si>
  <si>
    <t>Aylık Tutar</t>
  </si>
  <si>
    <t>Taban Aylık</t>
  </si>
  <si>
    <t>Kıdem Aylığı</t>
  </si>
  <si>
    <t>Ek Gösterge</t>
  </si>
  <si>
    <t>Makam Tazminatı</t>
  </si>
  <si>
    <t>Görev Temsil Tazminatı</t>
  </si>
  <si>
    <t>Net Fark Tazminatı</t>
  </si>
  <si>
    <t>Yabancı Dil Tazminatı</t>
  </si>
  <si>
    <t>Özel Hizmet Tazminatı</t>
  </si>
  <si>
    <t>Lojman Tazminatı</t>
  </si>
  <si>
    <t>Eğitim ÖğretimÖdeneği</t>
  </si>
  <si>
    <t>Geliştirme Ödeneği</t>
  </si>
  <si>
    <t>Üniversite Ödeneği</t>
  </si>
  <si>
    <t>Akademik Teşvik Ödeneği</t>
  </si>
  <si>
    <t>Yüksek Öğretim Tazminatı</t>
  </si>
  <si>
    <t>İdari Görev Ödeneği</t>
  </si>
  <si>
    <t>Ek Ödeme</t>
  </si>
  <si>
    <t xml:space="preserve">Yan Ödeme </t>
  </si>
  <si>
    <t>Sendika Ödeneği (Devlet)</t>
  </si>
  <si>
    <t>Aile Yardımı</t>
  </si>
  <si>
    <t>Çocuk Yardımı</t>
  </si>
  <si>
    <t>%20 Emekli Keseneği (Devlet)</t>
  </si>
  <si>
    <t>%100 Artış Emekli Keseneği (Devlet)</t>
  </si>
  <si>
    <t>%12 Sağlık Sigortası Primi (Devlet)</t>
  </si>
  <si>
    <t>Gelirler Toplamı</t>
  </si>
  <si>
    <t>Tahakkuk Ettirilmesi Gereken A.G.İ Ö. G.V.</t>
  </si>
  <si>
    <t>KESİNTİLER</t>
  </si>
  <si>
    <t>Asgari Geçim İndirimi</t>
  </si>
  <si>
    <t>Gelir Vergisi</t>
  </si>
  <si>
    <t>Damga Vergisi</t>
  </si>
  <si>
    <t>TOPLAM</t>
  </si>
  <si>
    <t>Gelir Vergisi ve Damga Vergisi Düşülecek Tutar</t>
  </si>
  <si>
    <t>%16 Emekli Keseneği (Kişi)</t>
  </si>
  <si>
    <t>%12 Sağlık Sigortası Primi (Kişi)</t>
  </si>
  <si>
    <t>%100 Artış Emekli Keseneği (Kişi)</t>
  </si>
  <si>
    <t>SOSYAL GÜVENLİK KURUMUNDAN TAHSİL EDİLECEK TUTAR</t>
  </si>
  <si>
    <t>Sendika Ödeneği (Kişi)</t>
  </si>
  <si>
    <t>İcra / Nafaka/Kira/Elektrik /Su</t>
  </si>
  <si>
    <t>Kesintiler Toplamı</t>
  </si>
  <si>
    <t>Kişi Borcu İçin SGK ve Vergi Dairesinden Tahsil Edilecek Tutarlar Toplamı</t>
  </si>
  <si>
    <t>ALDIĞI MAAŞ</t>
  </si>
  <si>
    <t>TAHSİL EDİLECEK TUTAR</t>
  </si>
  <si>
    <t>Kişi Borcu Dosya Açılış Kaydı</t>
  </si>
  <si>
    <t>140.1.1</t>
  </si>
  <si>
    <t>Toplam</t>
  </si>
  <si>
    <t>SGD.FR.007</t>
  </si>
  <si>
    <t>Hazırlayan                                                 Sistem Onayı                                                         Yürürülük Onayı</t>
  </si>
  <si>
    <r>
      <t xml:space="preserve">      </t>
    </r>
    <r>
      <rPr>
        <sz val="12"/>
        <color theme="1"/>
        <rFont val="Times New Roman"/>
        <family val="1"/>
        <charset val="162"/>
      </rPr>
      <t xml:space="preserve"> Reşat GAMSIZ                                        Kalite Koordinatörlüğü                                         Prof. Dr. Bülent ŞENGÖRÜR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</si>
</sst>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4" fontId="1" fillId="0" borderId="6" xfId="0" applyNumberFormat="1" applyFont="1" applyBorder="1" applyProtection="1"/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2" borderId="5" xfId="0" applyFont="1" applyFill="1" applyBorder="1" applyProtection="1">
      <protection locked="0"/>
    </xf>
    <xf numFmtId="49" fontId="1" fillId="0" borderId="4" xfId="0" applyNumberFormat="1" applyFont="1" applyBorder="1" applyAlignment="1" applyProtection="1">
      <alignment horizontal="left"/>
    </xf>
    <xf numFmtId="0" fontId="1" fillId="0" borderId="5" xfId="0" applyFont="1" applyBorder="1" applyProtection="1"/>
    <xf numFmtId="0" fontId="3" fillId="0" borderId="0" xfId="0" applyFont="1" applyBorder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4" fontId="1" fillId="0" borderId="7" xfId="0" applyNumberFormat="1" applyFont="1" applyBorder="1" applyProtection="1"/>
    <xf numFmtId="4" fontId="1" fillId="0" borderId="5" xfId="0" applyNumberFormat="1" applyFont="1" applyBorder="1" applyProtection="1"/>
    <xf numFmtId="2" fontId="1" fillId="0" borderId="7" xfId="0" applyNumberFormat="1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2" fillId="0" borderId="4" xfId="0" applyFont="1" applyBorder="1" applyProtection="1"/>
    <xf numFmtId="4" fontId="2" fillId="0" borderId="7" xfId="0" applyNumberFormat="1" applyFont="1" applyBorder="1" applyProtection="1"/>
    <xf numFmtId="4" fontId="2" fillId="0" borderId="5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Protection="1"/>
    <xf numFmtId="4" fontId="2" fillId="0" borderId="6" xfId="0" applyNumberFormat="1" applyFont="1" applyBorder="1" applyProtection="1"/>
    <xf numFmtId="0" fontId="4" fillId="0" borderId="4" xfId="0" applyFont="1" applyBorder="1" applyAlignment="1" applyProtection="1">
      <alignment horizontal="center" vertical="center" wrapText="1"/>
    </xf>
    <xf numFmtId="2" fontId="1" fillId="0" borderId="4" xfId="0" applyNumberFormat="1" applyFont="1" applyFill="1" applyBorder="1" applyProtection="1"/>
    <xf numFmtId="2" fontId="1" fillId="2" borderId="4" xfId="0" applyNumberFormat="1" applyFont="1" applyFill="1" applyBorder="1" applyProtection="1">
      <protection locked="0"/>
    </xf>
    <xf numFmtId="4" fontId="1" fillId="0" borderId="4" xfId="0" applyNumberFormat="1" applyFont="1" applyBorder="1"/>
    <xf numFmtId="2" fontId="6" fillId="0" borderId="4" xfId="0" applyNumberFormat="1" applyFont="1" applyFill="1" applyBorder="1" applyProtection="1"/>
    <xf numFmtId="4" fontId="6" fillId="0" borderId="4" xfId="0" applyNumberFormat="1" applyFont="1" applyBorder="1" applyProtection="1"/>
    <xf numFmtId="4" fontId="6" fillId="0" borderId="5" xfId="0" applyNumberFormat="1" applyFont="1" applyBorder="1" applyProtection="1"/>
    <xf numFmtId="2" fontId="1" fillId="0" borderId="4" xfId="0" applyNumberFormat="1" applyFont="1" applyBorder="1" applyProtection="1"/>
    <xf numFmtId="4" fontId="2" fillId="0" borderId="5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Protection="1"/>
    <xf numFmtId="4" fontId="2" fillId="0" borderId="13" xfId="0" applyNumberFormat="1" applyFont="1" applyBorder="1" applyProtection="1"/>
    <xf numFmtId="0" fontId="1" fillId="0" borderId="17" xfId="0" applyFont="1" applyBorder="1" applyProtection="1"/>
    <xf numFmtId="0" fontId="1" fillId="0" borderId="2" xfId="0" applyFont="1" applyBorder="1" applyProtection="1"/>
    <xf numFmtId="4" fontId="1" fillId="0" borderId="3" xfId="0" applyNumberFormat="1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  <xf numFmtId="0" fontId="1" fillId="0" borderId="9" xfId="0" applyFont="1" applyBorder="1" applyAlignment="1" applyProtection="1">
      <alignment horizontal="left"/>
    </xf>
    <xf numFmtId="4" fontId="1" fillId="0" borderId="20" xfId="0" applyNumberFormat="1" applyFont="1" applyBorder="1" applyProtection="1"/>
    <xf numFmtId="4" fontId="1" fillId="0" borderId="13" xfId="0" applyNumberFormat="1" applyFont="1" applyBorder="1" applyProtection="1"/>
    <xf numFmtId="0" fontId="1" fillId="0" borderId="1" xfId="0" applyFont="1" applyBorder="1" applyProtection="1"/>
    <xf numFmtId="0" fontId="1" fillId="0" borderId="22" xfId="0" applyFont="1" applyBorder="1" applyProtection="1"/>
    <xf numFmtId="0" fontId="3" fillId="0" borderId="22" xfId="0" applyFont="1" applyBorder="1" applyProtection="1"/>
    <xf numFmtId="0" fontId="1" fillId="0" borderId="23" xfId="0" applyFont="1" applyBorder="1" applyProtection="1"/>
    <xf numFmtId="0" fontId="1" fillId="0" borderId="27" xfId="0" applyFont="1" applyBorder="1" applyProtection="1"/>
    <xf numFmtId="0" fontId="1" fillId="0" borderId="28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2" fontId="2" fillId="0" borderId="7" xfId="0" applyNumberFormat="1" applyFont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4" fontId="6" fillId="3" borderId="4" xfId="0" applyNumberFormat="1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4" fontId="7" fillId="4" borderId="4" xfId="0" applyNumberFormat="1" applyFont="1" applyFill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" fillId="0" borderId="10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/>
    </xf>
    <xf numFmtId="2" fontId="1" fillId="0" borderId="7" xfId="0" applyNumberFormat="1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 vertical="center" textRotation="90"/>
    </xf>
    <xf numFmtId="0" fontId="5" fillId="0" borderId="25" xfId="0" applyFont="1" applyBorder="1" applyAlignment="1" applyProtection="1">
      <alignment horizontal="center" vertical="center" textRotation="90"/>
    </xf>
    <xf numFmtId="0" fontId="5" fillId="0" borderId="26" xfId="0" applyFont="1" applyBorder="1" applyAlignment="1" applyProtection="1">
      <alignment horizontal="center" vertical="center" textRotation="9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justify" wrapText="1"/>
      <protection locked="0"/>
    </xf>
    <xf numFmtId="0" fontId="1" fillId="0" borderId="5" xfId="0" applyFont="1" applyBorder="1" applyAlignment="1" applyProtection="1">
      <alignment horizontal="justify" wrapText="1"/>
      <protection locked="0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1076325</xdr:colOff>
      <xdr:row>4</xdr:row>
      <xdr:rowOff>76200</xdr:rowOff>
    </xdr:to>
    <xdr:pic>
      <xdr:nvPicPr>
        <xdr:cNvPr id="2" name="Resim 1" descr="klu-logo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1247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D1" workbookViewId="0">
      <selection activeCell="F1" sqref="F1:G5"/>
    </sheetView>
  </sheetViews>
  <sheetFormatPr defaultRowHeight="15" x14ac:dyDescent="0.25"/>
  <cols>
    <col min="1" max="1" width="4.28515625" style="46" customWidth="1"/>
    <col min="2" max="3" width="18.42578125" style="1" customWidth="1"/>
    <col min="4" max="5" width="14.140625" style="1" customWidth="1"/>
    <col min="6" max="6" width="25" style="1" customWidth="1"/>
    <col min="7" max="7" width="17.85546875" style="1" customWidth="1"/>
    <col min="8" max="16384" width="9.140625" style="1"/>
  </cols>
  <sheetData>
    <row r="1" spans="1:7" s="45" customFormat="1" x14ac:dyDescent="0.25">
      <c r="A1" s="100"/>
      <c r="B1" s="101"/>
      <c r="C1" s="104" t="s">
        <v>0</v>
      </c>
      <c r="D1" s="104"/>
      <c r="E1" s="104"/>
      <c r="F1" s="111" t="s">
        <v>1</v>
      </c>
      <c r="G1" s="112" t="s">
        <v>68</v>
      </c>
    </row>
    <row r="2" spans="1:7" x14ac:dyDescent="0.25">
      <c r="A2" s="102"/>
      <c r="B2" s="103"/>
      <c r="C2" s="105"/>
      <c r="D2" s="105"/>
      <c r="E2" s="105"/>
      <c r="F2" s="113" t="s">
        <v>2</v>
      </c>
      <c r="G2" s="114" t="s">
        <v>3</v>
      </c>
    </row>
    <row r="3" spans="1:7" x14ac:dyDescent="0.25">
      <c r="A3" s="102"/>
      <c r="B3" s="103"/>
      <c r="C3" s="105"/>
      <c r="D3" s="105"/>
      <c r="E3" s="105"/>
      <c r="F3" s="113" t="s">
        <v>4</v>
      </c>
      <c r="G3" s="114" t="s">
        <v>5</v>
      </c>
    </row>
    <row r="4" spans="1:7" x14ac:dyDescent="0.25">
      <c r="A4" s="102"/>
      <c r="B4" s="103"/>
      <c r="C4" s="105"/>
      <c r="D4" s="105"/>
      <c r="E4" s="105"/>
      <c r="F4" s="113" t="s">
        <v>6</v>
      </c>
      <c r="G4" s="114" t="s">
        <v>7</v>
      </c>
    </row>
    <row r="5" spans="1:7" x14ac:dyDescent="0.25">
      <c r="A5" s="102"/>
      <c r="B5" s="103"/>
      <c r="C5" s="105"/>
      <c r="D5" s="105"/>
      <c r="E5" s="105"/>
      <c r="F5" s="113" t="s">
        <v>8</v>
      </c>
      <c r="G5" s="114" t="s">
        <v>9</v>
      </c>
    </row>
    <row r="6" spans="1:7" ht="15" customHeight="1" x14ac:dyDescent="0.25">
      <c r="B6" s="2"/>
      <c r="C6" s="3"/>
      <c r="D6" s="3"/>
      <c r="E6" s="3"/>
      <c r="F6" s="3"/>
      <c r="G6" s="4"/>
    </row>
    <row r="7" spans="1:7" ht="15" customHeight="1" x14ac:dyDescent="0.25">
      <c r="B7" s="2"/>
      <c r="C7" s="3"/>
      <c r="D7" s="3"/>
      <c r="E7" s="3"/>
      <c r="F7" s="3"/>
      <c r="G7" s="5" t="s">
        <v>10</v>
      </c>
    </row>
    <row r="9" spans="1:7" x14ac:dyDescent="0.25">
      <c r="B9" s="6" t="s">
        <v>11</v>
      </c>
      <c r="C9" s="106"/>
      <c r="D9" s="106"/>
      <c r="E9" s="51"/>
      <c r="F9" s="6" t="s">
        <v>12</v>
      </c>
      <c r="G9" s="8">
        <v>30</v>
      </c>
    </row>
    <row r="10" spans="1:7" x14ac:dyDescent="0.25">
      <c r="B10" s="6" t="s">
        <v>13</v>
      </c>
      <c r="C10" s="106"/>
      <c r="D10" s="106"/>
      <c r="E10" s="51"/>
      <c r="F10" s="6" t="s">
        <v>14</v>
      </c>
      <c r="G10" s="8">
        <v>30</v>
      </c>
    </row>
    <row r="11" spans="1:7" x14ac:dyDescent="0.25">
      <c r="B11" s="6" t="s">
        <v>15</v>
      </c>
      <c r="C11" s="107"/>
      <c r="D11" s="107"/>
      <c r="E11" s="9"/>
      <c r="F11" s="6" t="s">
        <v>16</v>
      </c>
      <c r="G11" s="10">
        <f>G9-G10</f>
        <v>0</v>
      </c>
    </row>
    <row r="12" spans="1:7" ht="19.5" customHeight="1" x14ac:dyDescent="0.25">
      <c r="B12" s="95" t="s">
        <v>17</v>
      </c>
      <c r="C12" s="95"/>
      <c r="D12" s="95"/>
      <c r="E12" s="95"/>
      <c r="F12" s="95"/>
      <c r="G12" s="96"/>
    </row>
    <row r="13" spans="1:7" ht="18.75" customHeight="1" x14ac:dyDescent="0.25">
      <c r="B13" s="95"/>
      <c r="C13" s="95"/>
      <c r="D13" s="95"/>
      <c r="E13" s="95"/>
      <c r="F13" s="95"/>
      <c r="G13" s="96"/>
    </row>
    <row r="14" spans="1:7" s="11" customFormat="1" ht="25.5" x14ac:dyDescent="0.2">
      <c r="A14" s="47"/>
      <c r="B14" s="108" t="s">
        <v>18</v>
      </c>
      <c r="C14" s="108"/>
      <c r="D14" s="109" t="s">
        <v>19</v>
      </c>
      <c r="E14" s="109"/>
      <c r="F14" s="12" t="s">
        <v>20</v>
      </c>
      <c r="G14" s="13" t="s">
        <v>21</v>
      </c>
    </row>
    <row r="15" spans="1:7" x14ac:dyDescent="0.25">
      <c r="A15" s="110" t="s">
        <v>22</v>
      </c>
      <c r="B15" s="68" t="s">
        <v>23</v>
      </c>
      <c r="C15" s="68"/>
      <c r="D15" s="87">
        <v>125.61</v>
      </c>
      <c r="E15" s="88"/>
      <c r="F15" s="14">
        <f>D15/G9*G11</f>
        <v>0</v>
      </c>
      <c r="G15" s="15">
        <f t="shared" ref="G15:G35" si="0">D15-F15</f>
        <v>125.61</v>
      </c>
    </row>
    <row r="16" spans="1:7" x14ac:dyDescent="0.25">
      <c r="A16" s="110"/>
      <c r="B16" s="68" t="s">
        <v>24</v>
      </c>
      <c r="C16" s="68"/>
      <c r="D16" s="87">
        <v>1846.1</v>
      </c>
      <c r="E16" s="88"/>
      <c r="F16" s="16">
        <f>D16/G9*G11</f>
        <v>0</v>
      </c>
      <c r="G16" s="15">
        <f t="shared" si="0"/>
        <v>1846.1</v>
      </c>
    </row>
    <row r="17" spans="1:7" x14ac:dyDescent="0.25">
      <c r="A17" s="110"/>
      <c r="B17" s="68" t="s">
        <v>25</v>
      </c>
      <c r="C17" s="68"/>
      <c r="D17" s="87">
        <v>25.95</v>
      </c>
      <c r="E17" s="88"/>
      <c r="F17" s="14">
        <f>D17/G9*G11</f>
        <v>0</v>
      </c>
      <c r="G17" s="15">
        <f t="shared" si="0"/>
        <v>25.95</v>
      </c>
    </row>
    <row r="18" spans="1:7" x14ac:dyDescent="0.25">
      <c r="A18" s="110"/>
      <c r="B18" s="68" t="s">
        <v>26</v>
      </c>
      <c r="C18" s="68"/>
      <c r="D18" s="87">
        <v>424.58</v>
      </c>
      <c r="E18" s="88"/>
      <c r="F18" s="14">
        <f>D18/G9*G11</f>
        <v>0</v>
      </c>
      <c r="G18" s="15">
        <f t="shared" si="0"/>
        <v>424.58</v>
      </c>
    </row>
    <row r="19" spans="1:7" x14ac:dyDescent="0.25">
      <c r="A19" s="110"/>
      <c r="B19" s="68" t="s">
        <v>27</v>
      </c>
      <c r="C19" s="68"/>
      <c r="D19" s="87">
        <v>0</v>
      </c>
      <c r="E19" s="88"/>
      <c r="F19" s="14">
        <f>D19/G9*G11</f>
        <v>0</v>
      </c>
      <c r="G19" s="15">
        <f t="shared" si="0"/>
        <v>0</v>
      </c>
    </row>
    <row r="20" spans="1:7" x14ac:dyDescent="0.25">
      <c r="A20" s="110"/>
      <c r="B20" s="68" t="s">
        <v>28</v>
      </c>
      <c r="C20" s="68"/>
      <c r="D20" s="87">
        <v>0</v>
      </c>
      <c r="E20" s="88"/>
      <c r="F20" s="14">
        <f>D20/G9*G11</f>
        <v>0</v>
      </c>
      <c r="G20" s="15">
        <f t="shared" si="0"/>
        <v>0</v>
      </c>
    </row>
    <row r="21" spans="1:7" x14ac:dyDescent="0.25">
      <c r="A21" s="110"/>
      <c r="B21" s="68" t="s">
        <v>29</v>
      </c>
      <c r="C21" s="68"/>
      <c r="D21" s="87">
        <v>0</v>
      </c>
      <c r="E21" s="88"/>
      <c r="F21" s="14">
        <f>D21/G9*G11</f>
        <v>0</v>
      </c>
      <c r="G21" s="15">
        <f t="shared" si="0"/>
        <v>0</v>
      </c>
    </row>
    <row r="22" spans="1:7" x14ac:dyDescent="0.25">
      <c r="A22" s="110"/>
      <c r="B22" s="68" t="s">
        <v>30</v>
      </c>
      <c r="C22" s="68"/>
      <c r="D22" s="87">
        <v>35.380000000000003</v>
      </c>
      <c r="E22" s="88"/>
      <c r="F22" s="14">
        <f>D22/G9*G11</f>
        <v>0</v>
      </c>
      <c r="G22" s="15">
        <f t="shared" si="0"/>
        <v>35.380000000000003</v>
      </c>
    </row>
    <row r="23" spans="1:7" x14ac:dyDescent="0.25">
      <c r="A23" s="110"/>
      <c r="B23" s="68" t="s">
        <v>31</v>
      </c>
      <c r="C23" s="68"/>
      <c r="D23" s="87">
        <v>0</v>
      </c>
      <c r="E23" s="88"/>
      <c r="F23" s="14">
        <f>D23/G9*G11</f>
        <v>0</v>
      </c>
      <c r="G23" s="15">
        <f t="shared" si="0"/>
        <v>0</v>
      </c>
    </row>
    <row r="24" spans="1:7" x14ac:dyDescent="0.25">
      <c r="A24" s="110"/>
      <c r="B24" s="68" t="s">
        <v>32</v>
      </c>
      <c r="C24" s="68"/>
      <c r="D24" s="87">
        <v>0</v>
      </c>
      <c r="E24" s="88"/>
      <c r="F24" s="14">
        <f>D24/G9*G11</f>
        <v>0</v>
      </c>
      <c r="G24" s="15">
        <f t="shared" si="0"/>
        <v>0</v>
      </c>
    </row>
    <row r="25" spans="1:7" x14ac:dyDescent="0.25">
      <c r="A25" s="110"/>
      <c r="B25" s="68" t="s">
        <v>33</v>
      </c>
      <c r="C25" s="68"/>
      <c r="D25" s="87">
        <v>93.37</v>
      </c>
      <c r="E25" s="88"/>
      <c r="F25" s="14">
        <f>D25/G9*G11</f>
        <v>0</v>
      </c>
      <c r="G25" s="15">
        <f t="shared" si="0"/>
        <v>93.37</v>
      </c>
    </row>
    <row r="26" spans="1:7" x14ac:dyDescent="0.25">
      <c r="A26" s="110"/>
      <c r="B26" s="52" t="s">
        <v>34</v>
      </c>
      <c r="C26" s="53"/>
      <c r="D26" s="87">
        <v>0</v>
      </c>
      <c r="E26" s="88"/>
      <c r="F26" s="14">
        <f>D26</f>
        <v>0</v>
      </c>
      <c r="G26" s="15">
        <f>D26-F26</f>
        <v>0</v>
      </c>
    </row>
    <row r="27" spans="1:7" x14ac:dyDescent="0.25">
      <c r="A27" s="110"/>
      <c r="B27" s="68" t="s">
        <v>35</v>
      </c>
      <c r="C27" s="68"/>
      <c r="D27" s="87">
        <v>1960.75</v>
      </c>
      <c r="E27" s="88"/>
      <c r="F27" s="14">
        <f>D27/G9*G11</f>
        <v>0</v>
      </c>
      <c r="G27" s="15">
        <f t="shared" si="0"/>
        <v>1960.75</v>
      </c>
    </row>
    <row r="28" spans="1:7" x14ac:dyDescent="0.25">
      <c r="A28" s="110"/>
      <c r="B28" s="17" t="s">
        <v>36</v>
      </c>
      <c r="C28" s="18"/>
      <c r="D28" s="87">
        <v>293.10000000000002</v>
      </c>
      <c r="E28" s="88"/>
      <c r="F28" s="14">
        <f>D28/G9*G11</f>
        <v>0</v>
      </c>
      <c r="G28" s="15">
        <f t="shared" si="0"/>
        <v>293.10000000000002</v>
      </c>
    </row>
    <row r="29" spans="1:7" x14ac:dyDescent="0.25">
      <c r="A29" s="110"/>
      <c r="B29" s="52" t="s">
        <v>37</v>
      </c>
      <c r="C29" s="53"/>
      <c r="D29" s="87">
        <v>1120.43</v>
      </c>
      <c r="E29" s="88"/>
      <c r="F29" s="14">
        <f>D29/G9*G11</f>
        <v>0</v>
      </c>
      <c r="G29" s="15">
        <f t="shared" si="0"/>
        <v>1120.43</v>
      </c>
    </row>
    <row r="30" spans="1:7" x14ac:dyDescent="0.25">
      <c r="A30" s="110"/>
      <c r="B30" s="68" t="s">
        <v>38</v>
      </c>
      <c r="C30" s="68"/>
      <c r="D30" s="87">
        <v>0</v>
      </c>
      <c r="E30" s="88"/>
      <c r="F30" s="14">
        <f>D30/G9*G11</f>
        <v>0</v>
      </c>
      <c r="G30" s="15">
        <f t="shared" si="0"/>
        <v>0</v>
      </c>
    </row>
    <row r="31" spans="1:7" x14ac:dyDescent="0.25">
      <c r="A31" s="110"/>
      <c r="B31" s="68" t="s">
        <v>39</v>
      </c>
      <c r="C31" s="68"/>
      <c r="D31" s="87">
        <v>750.69</v>
      </c>
      <c r="E31" s="88"/>
      <c r="F31" s="14">
        <f>D31/G9*G11</f>
        <v>0</v>
      </c>
      <c r="G31" s="15">
        <f t="shared" si="0"/>
        <v>750.69</v>
      </c>
    </row>
    <row r="32" spans="1:7" x14ac:dyDescent="0.25">
      <c r="A32" s="110"/>
      <c r="B32" s="68" t="s">
        <v>40</v>
      </c>
      <c r="C32" s="68"/>
      <c r="D32" s="87">
        <v>0</v>
      </c>
      <c r="E32" s="88"/>
      <c r="F32" s="14">
        <f>D32/G9*G11</f>
        <v>0</v>
      </c>
      <c r="G32" s="15">
        <f t="shared" si="0"/>
        <v>0</v>
      </c>
    </row>
    <row r="33" spans="1:7" x14ac:dyDescent="0.25">
      <c r="A33" s="110"/>
      <c r="B33" s="68" t="s">
        <v>41</v>
      </c>
      <c r="C33" s="68"/>
      <c r="D33" s="87">
        <v>0</v>
      </c>
      <c r="E33" s="88"/>
      <c r="F33" s="14">
        <f>D33</f>
        <v>0</v>
      </c>
      <c r="G33" s="15">
        <f t="shared" si="0"/>
        <v>0</v>
      </c>
    </row>
    <row r="34" spans="1:7" x14ac:dyDescent="0.25">
      <c r="A34" s="110"/>
      <c r="B34" s="68" t="s">
        <v>42</v>
      </c>
      <c r="C34" s="68"/>
      <c r="D34" s="87">
        <v>0</v>
      </c>
      <c r="E34" s="88"/>
      <c r="F34" s="14">
        <f>D34/G9*G11</f>
        <v>0</v>
      </c>
      <c r="G34" s="15">
        <f t="shared" si="0"/>
        <v>0</v>
      </c>
    </row>
    <row r="35" spans="1:7" x14ac:dyDescent="0.25">
      <c r="A35" s="110"/>
      <c r="B35" s="68" t="s">
        <v>43</v>
      </c>
      <c r="C35" s="68"/>
      <c r="D35" s="87">
        <v>0</v>
      </c>
      <c r="E35" s="88"/>
      <c r="F35" s="14">
        <f>D35</f>
        <v>0</v>
      </c>
      <c r="G35" s="15">
        <f t="shared" si="0"/>
        <v>0</v>
      </c>
    </row>
    <row r="36" spans="1:7" x14ac:dyDescent="0.25">
      <c r="A36" s="110"/>
      <c r="B36" s="68" t="s">
        <v>44</v>
      </c>
      <c r="C36" s="68"/>
      <c r="D36" s="76">
        <f>D49</f>
        <v>810.43</v>
      </c>
      <c r="E36" s="77"/>
      <c r="F36" s="14">
        <v>0</v>
      </c>
      <c r="G36" s="15">
        <f>D36</f>
        <v>810.43</v>
      </c>
    </row>
    <row r="37" spans="1:7" x14ac:dyDescent="0.25">
      <c r="A37" s="110"/>
      <c r="B37" s="68" t="s">
        <v>45</v>
      </c>
      <c r="C37" s="68"/>
      <c r="D37" s="76">
        <f>D52</f>
        <v>0</v>
      </c>
      <c r="E37" s="77"/>
      <c r="F37" s="14">
        <v>0</v>
      </c>
      <c r="G37" s="15">
        <f>D37</f>
        <v>0</v>
      </c>
    </row>
    <row r="38" spans="1:7" x14ac:dyDescent="0.25">
      <c r="A38" s="110"/>
      <c r="B38" s="68" t="s">
        <v>46</v>
      </c>
      <c r="C38" s="68"/>
      <c r="D38" s="76">
        <f>D51</f>
        <v>486.26</v>
      </c>
      <c r="E38" s="77"/>
      <c r="F38" s="14">
        <f>D38</f>
        <v>486.26</v>
      </c>
      <c r="G38" s="15">
        <f>D38-F38</f>
        <v>0</v>
      </c>
    </row>
    <row r="39" spans="1:7" ht="15.75" x14ac:dyDescent="0.25">
      <c r="A39" s="50"/>
      <c r="B39" s="6"/>
      <c r="C39" s="19" t="s">
        <v>47</v>
      </c>
      <c r="D39" s="78">
        <f>SUM(D15:E38)</f>
        <v>7972.6500000000015</v>
      </c>
      <c r="E39" s="78"/>
      <c r="F39" s="20">
        <f>SUM(F15:F38)</f>
        <v>486.26</v>
      </c>
      <c r="G39" s="21">
        <f>SUM(G15:G38)</f>
        <v>7486.3900000000012</v>
      </c>
    </row>
    <row r="40" spans="1:7" ht="15.75" x14ac:dyDescent="0.25">
      <c r="C40" s="22"/>
      <c r="D40" s="23"/>
      <c r="E40" s="23"/>
      <c r="F40" s="24"/>
      <c r="G40" s="25"/>
    </row>
    <row r="41" spans="1:7" x14ac:dyDescent="0.25">
      <c r="E41" s="79" t="s">
        <v>48</v>
      </c>
      <c r="F41" s="79"/>
      <c r="G41" s="15">
        <f>(F15+F16+F17+F18+F32+F30-D54)/100*15</f>
        <v>0</v>
      </c>
    </row>
    <row r="42" spans="1:7" s="11" customFormat="1" ht="25.5" x14ac:dyDescent="0.25">
      <c r="A42" s="46"/>
      <c r="B42" s="73" t="s">
        <v>18</v>
      </c>
      <c r="C42" s="74"/>
      <c r="D42" s="26" t="s">
        <v>19</v>
      </c>
      <c r="E42" s="26"/>
      <c r="F42" s="26" t="s">
        <v>20</v>
      </c>
      <c r="G42" s="13" t="s">
        <v>21</v>
      </c>
    </row>
    <row r="43" spans="1:7" x14ac:dyDescent="0.25">
      <c r="A43" s="80" t="s">
        <v>49</v>
      </c>
      <c r="B43" s="68" t="s">
        <v>50</v>
      </c>
      <c r="C43" s="68"/>
      <c r="D43" s="83">
        <v>152.21</v>
      </c>
      <c r="E43" s="83"/>
      <c r="F43" s="71">
        <f>IF((D43&gt;G41),0,(G41-D43))</f>
        <v>0</v>
      </c>
      <c r="G43" s="67">
        <f>E44-F43</f>
        <v>202.57</v>
      </c>
    </row>
    <row r="44" spans="1:7" x14ac:dyDescent="0.25">
      <c r="A44" s="81"/>
      <c r="B44" s="68" t="s">
        <v>51</v>
      </c>
      <c r="C44" s="68"/>
      <c r="D44" s="27">
        <f>D43+E44</f>
        <v>354.78</v>
      </c>
      <c r="E44" s="28">
        <v>202.57</v>
      </c>
      <c r="F44" s="72"/>
      <c r="G44" s="67"/>
    </row>
    <row r="45" spans="1:7" x14ac:dyDescent="0.25">
      <c r="A45" s="81"/>
      <c r="B45" s="68" t="s">
        <v>52</v>
      </c>
      <c r="C45" s="68"/>
      <c r="D45" s="54">
        <v>50.67</v>
      </c>
      <c r="E45" s="55"/>
      <c r="F45" s="29">
        <f>(F15+F16+F17+F18+F19+F20+F21+F22+F23+F24+F25+F26+F27+F28+F29+F30+F31+F32+F33)/1000*7.59</f>
        <v>0</v>
      </c>
      <c r="G45" s="15">
        <f>D45-F45</f>
        <v>50.67</v>
      </c>
    </row>
    <row r="46" spans="1:7" x14ac:dyDescent="0.25">
      <c r="A46" s="81"/>
      <c r="B46" s="69" t="s">
        <v>53</v>
      </c>
      <c r="C46" s="70"/>
      <c r="D46" s="30">
        <f>ROUND(SUM((D45+E44)),2)</f>
        <v>253.24</v>
      </c>
      <c r="E46" s="30">
        <f>IF((F43&gt;E44),0,(E44-F43))</f>
        <v>202.57</v>
      </c>
      <c r="F46" s="31">
        <f>SUM(F43:F45)</f>
        <v>0</v>
      </c>
      <c r="G46" s="32">
        <f>SUM(G43:G45)</f>
        <v>253.24</v>
      </c>
    </row>
    <row r="47" spans="1:7" x14ac:dyDescent="0.25">
      <c r="A47" s="81"/>
      <c r="B47" s="69" t="s">
        <v>54</v>
      </c>
      <c r="C47" s="75"/>
      <c r="D47" s="75"/>
      <c r="E47" s="75"/>
      <c r="F47" s="70"/>
      <c r="G47" s="32">
        <f>G46</f>
        <v>253.24</v>
      </c>
    </row>
    <row r="48" spans="1:7" s="11" customFormat="1" ht="25.5" x14ac:dyDescent="0.2">
      <c r="A48" s="81"/>
      <c r="B48" s="73" t="s">
        <v>18</v>
      </c>
      <c r="C48" s="74"/>
      <c r="D48" s="26" t="s">
        <v>19</v>
      </c>
      <c r="E48" s="26"/>
      <c r="F48" s="26" t="s">
        <v>20</v>
      </c>
      <c r="G48" s="13" t="s">
        <v>21</v>
      </c>
    </row>
    <row r="49" spans="1:7" x14ac:dyDescent="0.25">
      <c r="A49" s="81"/>
      <c r="B49" s="68" t="s">
        <v>44</v>
      </c>
      <c r="C49" s="68"/>
      <c r="D49" s="54">
        <v>810.43</v>
      </c>
      <c r="E49" s="55"/>
      <c r="F49" s="33">
        <f>D49</f>
        <v>810.43</v>
      </c>
      <c r="G49" s="15">
        <f>D49-F49</f>
        <v>0</v>
      </c>
    </row>
    <row r="50" spans="1:7" x14ac:dyDescent="0.25">
      <c r="A50" s="81"/>
      <c r="B50" s="68" t="s">
        <v>55</v>
      </c>
      <c r="C50" s="68"/>
      <c r="D50" s="54">
        <v>648.35</v>
      </c>
      <c r="E50" s="55"/>
      <c r="F50" s="33">
        <f t="shared" ref="F50:F52" si="1">D50</f>
        <v>648.35</v>
      </c>
      <c r="G50" s="15">
        <f>D50-F50</f>
        <v>0</v>
      </c>
    </row>
    <row r="51" spans="1:7" x14ac:dyDescent="0.25">
      <c r="A51" s="81"/>
      <c r="B51" s="68" t="s">
        <v>56</v>
      </c>
      <c r="C51" s="68"/>
      <c r="D51" s="54">
        <v>486.26</v>
      </c>
      <c r="E51" s="55"/>
      <c r="F51" s="33">
        <f t="shared" si="1"/>
        <v>486.26</v>
      </c>
      <c r="G51" s="15">
        <f>D51-F51</f>
        <v>0</v>
      </c>
    </row>
    <row r="52" spans="1:7" x14ac:dyDescent="0.25">
      <c r="A52" s="81"/>
      <c r="B52" s="68" t="s">
        <v>57</v>
      </c>
      <c r="C52" s="68"/>
      <c r="D52" s="54">
        <v>0</v>
      </c>
      <c r="E52" s="55"/>
      <c r="F52" s="33">
        <f t="shared" si="1"/>
        <v>0</v>
      </c>
      <c r="G52" s="15">
        <f>D52-F52</f>
        <v>0</v>
      </c>
    </row>
    <row r="53" spans="1:7" ht="32.25" customHeight="1" x14ac:dyDescent="0.25">
      <c r="A53" s="81"/>
      <c r="B53" s="84" t="s">
        <v>58</v>
      </c>
      <c r="C53" s="85"/>
      <c r="D53" s="85"/>
      <c r="E53" s="85"/>
      <c r="F53" s="86"/>
      <c r="G53" s="34">
        <f>G49+G50+G51+G52</f>
        <v>0</v>
      </c>
    </row>
    <row r="54" spans="1:7" x14ac:dyDescent="0.25">
      <c r="A54" s="81"/>
      <c r="B54" s="52" t="s">
        <v>59</v>
      </c>
      <c r="C54" s="53"/>
      <c r="D54" s="54">
        <v>0</v>
      </c>
      <c r="E54" s="55"/>
      <c r="F54" s="35">
        <f>D54</f>
        <v>0</v>
      </c>
      <c r="G54" s="15">
        <v>0</v>
      </c>
    </row>
    <row r="55" spans="1:7" x14ac:dyDescent="0.25">
      <c r="A55" s="82"/>
      <c r="B55" s="52" t="s">
        <v>60</v>
      </c>
      <c r="C55" s="53"/>
      <c r="D55" s="54">
        <v>121</v>
      </c>
      <c r="E55" s="55"/>
      <c r="F55" s="35">
        <f>D55</f>
        <v>121</v>
      </c>
      <c r="G55" s="15">
        <v>0</v>
      </c>
    </row>
    <row r="56" spans="1:7" ht="15.75" x14ac:dyDescent="0.25">
      <c r="B56" s="59" t="s">
        <v>61</v>
      </c>
      <c r="C56" s="59"/>
      <c r="D56" s="60">
        <f>D45+D49+D50+D51+E44+D54+D52+D55</f>
        <v>2319.2799999999997</v>
      </c>
      <c r="E56" s="61"/>
      <c r="F56" s="19"/>
      <c r="G56" s="21"/>
    </row>
    <row r="57" spans="1:7" ht="16.5" thickBot="1" x14ac:dyDescent="0.3">
      <c r="A57" s="49"/>
      <c r="B57" s="62" t="s">
        <v>62</v>
      </c>
      <c r="C57" s="62"/>
      <c r="D57" s="62"/>
      <c r="E57" s="62"/>
      <c r="F57" s="62"/>
      <c r="G57" s="36">
        <f>G47+G53</f>
        <v>253.24</v>
      </c>
    </row>
    <row r="58" spans="1:7" x14ac:dyDescent="0.25">
      <c r="A58" s="1"/>
    </row>
    <row r="59" spans="1:7" x14ac:dyDescent="0.25">
      <c r="A59" s="1"/>
      <c r="B59" s="63" t="s">
        <v>63</v>
      </c>
      <c r="C59" s="63"/>
      <c r="D59" s="64">
        <f>D39-D56</f>
        <v>5653.3700000000017</v>
      </c>
      <c r="E59" s="64"/>
    </row>
    <row r="60" spans="1:7" x14ac:dyDescent="0.25">
      <c r="A60" s="1"/>
    </row>
    <row r="61" spans="1:7" ht="18.75" x14ac:dyDescent="0.3">
      <c r="A61" s="1"/>
      <c r="B61" s="65" t="s">
        <v>64</v>
      </c>
      <c r="C61" s="65"/>
      <c r="D61" s="66">
        <f>G39-G57</f>
        <v>7233.1500000000015</v>
      </c>
      <c r="E61" s="66"/>
    </row>
    <row r="62" spans="1:7" ht="15.75" thickBot="1" x14ac:dyDescent="0.3">
      <c r="A62" s="1"/>
    </row>
    <row r="63" spans="1:7" ht="15.75" thickBot="1" x14ac:dyDescent="0.3">
      <c r="A63" s="1"/>
      <c r="B63" s="56" t="s">
        <v>65</v>
      </c>
      <c r="C63" s="57"/>
      <c r="D63" s="58"/>
    </row>
    <row r="64" spans="1:7" x14ac:dyDescent="0.25">
      <c r="A64" s="1"/>
      <c r="B64" s="37" t="s">
        <v>66</v>
      </c>
      <c r="C64" s="38" t="s">
        <v>13</v>
      </c>
      <c r="D64" s="39">
        <f>D61</f>
        <v>7233.1500000000015</v>
      </c>
    </row>
    <row r="65" spans="1:7" x14ac:dyDescent="0.25">
      <c r="A65" s="1"/>
      <c r="B65" s="40" t="s">
        <v>66</v>
      </c>
      <c r="C65" s="7">
        <v>5580319184</v>
      </c>
      <c r="D65" s="15">
        <f>G47</f>
        <v>253.24</v>
      </c>
    </row>
    <row r="66" spans="1:7" ht="15.75" thickBot="1" x14ac:dyDescent="0.3">
      <c r="A66" s="1"/>
      <c r="B66" s="41" t="s">
        <v>66</v>
      </c>
      <c r="C66" s="42">
        <v>7750409379</v>
      </c>
      <c r="D66" s="43">
        <f>G53</f>
        <v>0</v>
      </c>
    </row>
    <row r="67" spans="1:7" ht="15.75" thickBot="1" x14ac:dyDescent="0.3">
      <c r="A67" s="1"/>
      <c r="C67" s="41" t="s">
        <v>67</v>
      </c>
      <c r="D67" s="44">
        <f>SUM(D64:D66)</f>
        <v>7486.3900000000012</v>
      </c>
    </row>
    <row r="68" spans="1:7" x14ac:dyDescent="0.25">
      <c r="A68" s="1"/>
    </row>
    <row r="69" spans="1:7" ht="15.75" thickBot="1" x14ac:dyDescent="0.3">
      <c r="A69" s="48"/>
    </row>
    <row r="70" spans="1:7" x14ac:dyDescent="0.25">
      <c r="A70" s="97" t="s">
        <v>69</v>
      </c>
      <c r="B70" s="98"/>
      <c r="C70" s="98"/>
      <c r="D70" s="98"/>
      <c r="E70" s="98"/>
      <c r="F70" s="98"/>
      <c r="G70" s="99"/>
    </row>
    <row r="71" spans="1:7" x14ac:dyDescent="0.25">
      <c r="A71" s="89" t="s">
        <v>70</v>
      </c>
      <c r="B71" s="90"/>
      <c r="C71" s="90"/>
      <c r="D71" s="90"/>
      <c r="E71" s="90"/>
      <c r="F71" s="90"/>
      <c r="G71" s="91"/>
    </row>
    <row r="72" spans="1:7" ht="27" customHeight="1" thickBot="1" x14ac:dyDescent="0.3">
      <c r="A72" s="92"/>
      <c r="B72" s="93"/>
      <c r="C72" s="93"/>
      <c r="D72" s="93"/>
      <c r="E72" s="93"/>
      <c r="F72" s="93"/>
      <c r="G72" s="94"/>
    </row>
    <row r="73" spans="1:7" x14ac:dyDescent="0.25">
      <c r="A73" s="1"/>
    </row>
    <row r="74" spans="1:7" x14ac:dyDescent="0.25">
      <c r="A74" s="1"/>
    </row>
    <row r="75" spans="1:7" x14ac:dyDescent="0.25">
      <c r="A75" s="1"/>
    </row>
    <row r="76" spans="1:7" x14ac:dyDescent="0.25">
      <c r="A76" s="1"/>
    </row>
    <row r="77" spans="1:7" x14ac:dyDescent="0.25">
      <c r="A77" s="1"/>
    </row>
  </sheetData>
  <mergeCells count="93">
    <mergeCell ref="A71:G72"/>
    <mergeCell ref="B12:G13"/>
    <mergeCell ref="A70:G70"/>
    <mergeCell ref="A1:B5"/>
    <mergeCell ref="C1:E5"/>
    <mergeCell ref="C9:D9"/>
    <mergeCell ref="C10:D10"/>
    <mergeCell ref="C11:D11"/>
    <mergeCell ref="B21:C21"/>
    <mergeCell ref="D21:E21"/>
    <mergeCell ref="B14:C14"/>
    <mergeCell ref="D14:E14"/>
    <mergeCell ref="A15:A38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C23"/>
    <mergeCell ref="D23:E23"/>
    <mergeCell ref="B24:C24"/>
    <mergeCell ref="D24:E24"/>
    <mergeCell ref="B31:C31"/>
    <mergeCell ref="D31:E31"/>
    <mergeCell ref="B25:C25"/>
    <mergeCell ref="D25:E25"/>
    <mergeCell ref="B26:C26"/>
    <mergeCell ref="D26:E26"/>
    <mergeCell ref="B27:C27"/>
    <mergeCell ref="D27:E27"/>
    <mergeCell ref="D28:E28"/>
    <mergeCell ref="B29:C29"/>
    <mergeCell ref="D29:E29"/>
    <mergeCell ref="B30:C30"/>
    <mergeCell ref="D30:E30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43:A55"/>
    <mergeCell ref="B43:C43"/>
    <mergeCell ref="D43:E43"/>
    <mergeCell ref="B55:C55"/>
    <mergeCell ref="D55:E55"/>
    <mergeCell ref="B49:C49"/>
    <mergeCell ref="D49:E49"/>
    <mergeCell ref="B50:C50"/>
    <mergeCell ref="D50:E50"/>
    <mergeCell ref="B51:C51"/>
    <mergeCell ref="D51:E51"/>
    <mergeCell ref="B52:C52"/>
    <mergeCell ref="D52:E52"/>
    <mergeCell ref="B53:F53"/>
    <mergeCell ref="B48:C48"/>
    <mergeCell ref="B47:F47"/>
    <mergeCell ref="B38:C38"/>
    <mergeCell ref="D38:E38"/>
    <mergeCell ref="D39:E39"/>
    <mergeCell ref="E41:F41"/>
    <mergeCell ref="B42:C42"/>
    <mergeCell ref="G43:G44"/>
    <mergeCell ref="B44:C44"/>
    <mergeCell ref="B45:C45"/>
    <mergeCell ref="D45:E45"/>
    <mergeCell ref="B46:C46"/>
    <mergeCell ref="F43:F44"/>
    <mergeCell ref="B54:C54"/>
    <mergeCell ref="D54:E54"/>
    <mergeCell ref="B63:D63"/>
    <mergeCell ref="B56:C56"/>
    <mergeCell ref="D56:E56"/>
    <mergeCell ref="B57:F57"/>
    <mergeCell ref="B59:C59"/>
    <mergeCell ref="D59:E59"/>
    <mergeCell ref="B61:C61"/>
    <mergeCell ref="D61:E61"/>
  </mergeCells>
  <pageMargins left="0.7" right="0.7" top="0.75" bottom="0.75" header="0.3" footer="0.3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2019-04-29T09:00:01Z</dcterms:modified>
</cp:coreProperties>
</file>